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70" windowHeight="4640" activeTab="0"/>
  </bookViews>
  <sheets>
    <sheet name="Sheet1" sheetId="1" r:id="rId1"/>
  </sheets>
  <definedNames>
    <definedName name="_xlnm.Print_Area" localSheetId="0">'Sheet1'!$A$1:$Y$47</definedName>
  </definedNames>
  <calcPr fullCalcOnLoad="1"/>
</workbook>
</file>

<file path=xl/sharedStrings.xml><?xml version="1.0" encoding="utf-8"?>
<sst xmlns="http://schemas.openxmlformats.org/spreadsheetml/2006/main" count="192" uniqueCount="177">
  <si>
    <t>Code</t>
  </si>
  <si>
    <t>SHIFT</t>
  </si>
  <si>
    <t>AE</t>
  </si>
  <si>
    <t>Control &amp; Instrumentation</t>
  </si>
  <si>
    <t>MT-CSE</t>
  </si>
  <si>
    <t>BM</t>
  </si>
  <si>
    <t>Digital communications</t>
  </si>
  <si>
    <t>Bio-Technology</t>
  </si>
  <si>
    <t>BT</t>
  </si>
  <si>
    <t>MT-ENV</t>
  </si>
  <si>
    <t>CE</t>
  </si>
  <si>
    <t>Branch code*</t>
  </si>
  <si>
    <t>IT</t>
  </si>
  <si>
    <t>EE</t>
  </si>
  <si>
    <t>ME</t>
  </si>
  <si>
    <t>MI</t>
  </si>
  <si>
    <t>MT-RET</t>
  </si>
  <si>
    <t>MT-SWE</t>
  </si>
  <si>
    <t>CH</t>
  </si>
  <si>
    <t>Industrial Management &amp; Engg.</t>
  </si>
  <si>
    <t>MT-IME</t>
  </si>
  <si>
    <t>AICTE Approved Intake</t>
  </si>
  <si>
    <t>CR</t>
  </si>
  <si>
    <t>Information Technology</t>
  </si>
  <si>
    <t>Total Intake</t>
  </si>
  <si>
    <t>CS</t>
  </si>
  <si>
    <t>Machine Design</t>
  </si>
  <si>
    <t>EC</t>
  </si>
  <si>
    <t>Proposed Intake</t>
  </si>
  <si>
    <t>Electrical Engineering</t>
  </si>
  <si>
    <t>Renewable Energy Technology</t>
  </si>
  <si>
    <t>Power Systems</t>
  </si>
  <si>
    <t xml:space="preserve">Variation </t>
  </si>
  <si>
    <t>Branches</t>
  </si>
  <si>
    <t>Affiliation</t>
  </si>
  <si>
    <t>FT</t>
  </si>
  <si>
    <t>fee</t>
  </si>
  <si>
    <t>IE</t>
  </si>
  <si>
    <t>Textile Technology</t>
  </si>
  <si>
    <t>Thermal Engineering</t>
  </si>
  <si>
    <t>MBA</t>
  </si>
  <si>
    <t>MCA</t>
  </si>
  <si>
    <t>INTEGRATED</t>
  </si>
  <si>
    <t>PI</t>
  </si>
  <si>
    <t>VLSI Design</t>
  </si>
  <si>
    <t>Textile Chemistry</t>
  </si>
  <si>
    <t>TC</t>
  </si>
  <si>
    <t>AICTE Approved intake</t>
  </si>
  <si>
    <t>Textile Engineering</t>
  </si>
  <si>
    <t>TE</t>
  </si>
  <si>
    <t>TT</t>
  </si>
  <si>
    <t>AI</t>
  </si>
  <si>
    <t>Variation</t>
  </si>
  <si>
    <t>Affiliation fee</t>
  </si>
  <si>
    <t>GRAND TOTAL</t>
  </si>
  <si>
    <t>Rs</t>
  </si>
  <si>
    <t>Date:</t>
  </si>
  <si>
    <t>Prepared By:</t>
  </si>
  <si>
    <t>Checked By:</t>
  </si>
  <si>
    <t>Principal/Director</t>
  </si>
  <si>
    <t>--</t>
  </si>
  <si>
    <t>UG-Branch</t>
  </si>
  <si>
    <t>PG-Branch</t>
  </si>
  <si>
    <t>* BRANCH CODE AS PER LIST ATTACHED.</t>
  </si>
  <si>
    <t>DUAL DEGREE</t>
  </si>
  <si>
    <t>AN</t>
  </si>
  <si>
    <t>EX</t>
  </si>
  <si>
    <t>AFFILIATION FEE CALCULATION SHEET - FEE DETAILS</t>
  </si>
  <si>
    <t>Computer Science &amp; Engineering</t>
  </si>
  <si>
    <t>EI</t>
  </si>
  <si>
    <t>PC</t>
  </si>
  <si>
    <t>PE</t>
  </si>
  <si>
    <t>AR</t>
  </si>
  <si>
    <t>Power Electronics &amp; Drives</t>
  </si>
  <si>
    <t>M. Arch (Urban Design)</t>
  </si>
  <si>
    <t>Dual Degree</t>
  </si>
  <si>
    <t>MAM</t>
  </si>
  <si>
    <t>Integrated Course</t>
  </si>
  <si>
    <t>MTM</t>
  </si>
  <si>
    <t>LIST OF BRANCH CODE</t>
  </si>
  <si>
    <t>Aeronautical Engineering</t>
  </si>
  <si>
    <t>Automobile Engineering</t>
  </si>
  <si>
    <t>Civil Engineering</t>
  </si>
  <si>
    <t>Chemical Engineering</t>
  </si>
  <si>
    <t>Ceramic Engineering</t>
  </si>
  <si>
    <t>Petroleum Engineering</t>
  </si>
  <si>
    <t>Minning Engineering</t>
  </si>
  <si>
    <t>Petrochemical Engineering</t>
  </si>
  <si>
    <t>Environmental Engineering</t>
  </si>
  <si>
    <t xml:space="preserve">Geotechnical Engineering </t>
  </si>
  <si>
    <t>Production Engineering</t>
  </si>
  <si>
    <t>Software Engineering</t>
  </si>
  <si>
    <t>Structural Engineering</t>
  </si>
  <si>
    <t>Transportation Engineering</t>
  </si>
  <si>
    <t>SN</t>
  </si>
  <si>
    <t>Bio- Medical Engineering</t>
  </si>
  <si>
    <t>Electronics &amp; Communication Engineering</t>
  </si>
  <si>
    <t>Electrical &amp; Electronics Engineering</t>
  </si>
  <si>
    <t>Production and Industrial Engineering</t>
  </si>
  <si>
    <t>Applied Electronics &amp; Inst. Engineering</t>
  </si>
  <si>
    <t>Mechatronics</t>
  </si>
  <si>
    <t>MH</t>
  </si>
  <si>
    <t>MT-CIE</t>
  </si>
  <si>
    <t>MT-DCE</t>
  </si>
  <si>
    <t>MT-NTE</t>
  </si>
  <si>
    <t>MT-NTS</t>
  </si>
  <si>
    <t>MT-NTC</t>
  </si>
  <si>
    <t>MT-NTT</t>
  </si>
  <si>
    <t>MT-GTE</t>
  </si>
  <si>
    <t>MT-IFT</t>
  </si>
  <si>
    <t>MT-MCD</t>
  </si>
  <si>
    <t>MT-PDE</t>
  </si>
  <si>
    <t>MT-PWS</t>
  </si>
  <si>
    <t>MT-STE</t>
  </si>
  <si>
    <t>MT-TXT</t>
  </si>
  <si>
    <t>MT-THE</t>
  </si>
  <si>
    <t>MT-TRE</t>
  </si>
  <si>
    <t>MT-VLS</t>
  </si>
  <si>
    <t>MT-PED</t>
  </si>
  <si>
    <t>MA-URD</t>
  </si>
  <si>
    <t>Nano-Technology (Electro Mech.)</t>
  </si>
  <si>
    <t>Nano-Technology (Structure)</t>
  </si>
  <si>
    <t>Nano-Technology (Chemical)</t>
  </si>
  <si>
    <t>Nano-Technology (Textile)</t>
  </si>
  <si>
    <t>NAME OF INSTITUTE / COLLEGE</t>
  </si>
  <si>
    <t>Agriculture Engineering</t>
  </si>
  <si>
    <t>AG</t>
  </si>
  <si>
    <t>I</t>
  </si>
  <si>
    <t xml:space="preserve">NOTE: </t>
  </si>
  <si>
    <t>BIKANER TECHNICAL UNIVERSITY, BIKANER</t>
  </si>
  <si>
    <t>This Affiliation Fee Calculation Sheet does not includes the fee for issuing the NOC by BTU. All such fee of NOC's are to be deposited separately.</t>
  </si>
  <si>
    <t xml:space="preserve">Name of Institute : - </t>
  </si>
  <si>
    <t>2020-21</t>
  </si>
  <si>
    <t>B.DESIGN</t>
  </si>
  <si>
    <t>B.Design</t>
  </si>
  <si>
    <t>BOD</t>
  </si>
  <si>
    <t>Electronics Inst.&amp; Control Engineering</t>
  </si>
  <si>
    <t>Food Technology</t>
  </si>
  <si>
    <t>Industrial Engineering</t>
  </si>
  <si>
    <t>Mechanical Engineering</t>
  </si>
  <si>
    <t>Artificial Intelligence</t>
  </si>
  <si>
    <t>Machine Learning</t>
  </si>
  <si>
    <t>ML</t>
  </si>
  <si>
    <t>Data Science</t>
  </si>
  <si>
    <t>DS</t>
  </si>
  <si>
    <t>OFFICE OF DIRECTOR ACADEMIC AFFAIRS</t>
  </si>
  <si>
    <t>B.ARCH</t>
  </si>
  <si>
    <t>Micro Electronics</t>
  </si>
  <si>
    <t>MT-MIEC</t>
  </si>
  <si>
    <t>MT-ME</t>
  </si>
  <si>
    <t>Communication &amp; Information System</t>
  </si>
  <si>
    <t>MT-CIS</t>
  </si>
  <si>
    <t>B.Arch</t>
  </si>
  <si>
    <t>SESSION :- 2021 - 22</t>
  </si>
  <si>
    <t>2021-22</t>
  </si>
  <si>
    <t xml:space="preserve">These calculations are for deposition of affiliation fee for session 2021-22 within due date i.e., 31st December 2020. After this, penalty provisions shall come into force as per BTU affiliation rules. </t>
  </si>
  <si>
    <t>DATA SCIENCE</t>
  </si>
  <si>
    <t>MT-DS</t>
  </si>
  <si>
    <t>Computer Science &amp; Engineering (Artificial Intelligence &amp; Machine Learning)</t>
  </si>
  <si>
    <t>Computer Science &amp; Engineering (Data Science)</t>
  </si>
  <si>
    <t>CS-AI</t>
  </si>
  <si>
    <t>CS-DS</t>
  </si>
  <si>
    <t>Robotics &amp; Automation</t>
  </si>
  <si>
    <t>RA</t>
  </si>
  <si>
    <t>Fashion Design</t>
  </si>
  <si>
    <t>FD</t>
  </si>
  <si>
    <t>Fashion Communication</t>
  </si>
  <si>
    <t>FC</t>
  </si>
  <si>
    <t>Interior Design</t>
  </si>
  <si>
    <t>ID</t>
  </si>
  <si>
    <t>ENGINEERING(B.Tech &amp; M.Tech) / ARCHITECTURE (B.Arch &amp; M.Arch) /DESIGN (B.Design)</t>
  </si>
  <si>
    <t>Artificial Intelligence and Data Science</t>
  </si>
  <si>
    <t>AI-DS</t>
  </si>
  <si>
    <t>Internet of Things</t>
  </si>
  <si>
    <t>IoT</t>
  </si>
  <si>
    <t>Artificial Intelligence and Machine Learning</t>
  </si>
  <si>
    <t>AI-ML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</si>
</sst>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Book Antiqua"/>
      <family val="1"/>
    </font>
    <font>
      <b/>
      <sz val="10"/>
      <name val="Book Antiqua"/>
      <family val="1"/>
    </font>
    <font>
      <sz val="9"/>
      <name val="Book Antiqua"/>
      <family val="1"/>
    </font>
    <font>
      <b/>
      <sz val="18"/>
      <name val="Book Antiqua"/>
      <family val="1"/>
    </font>
    <font>
      <b/>
      <sz val="18"/>
      <color indexed="8"/>
      <name val="Book Antiqua"/>
      <family val="1"/>
    </font>
    <font>
      <sz val="8"/>
      <color indexed="22"/>
      <name val="Book Antiqua"/>
      <family val="1"/>
    </font>
    <font>
      <sz val="10"/>
      <name val="Book Antiqua"/>
      <family val="1"/>
    </font>
    <font>
      <b/>
      <sz val="10"/>
      <color indexed="12"/>
      <name val="Book Antiqua"/>
      <family val="1"/>
    </font>
    <font>
      <sz val="10"/>
      <color indexed="12"/>
      <name val="Book Antiqua"/>
      <family val="1"/>
    </font>
    <font>
      <b/>
      <sz val="10"/>
      <color indexed="10"/>
      <name val="Book Antiqua"/>
      <family val="1"/>
    </font>
    <font>
      <b/>
      <sz val="13"/>
      <color indexed="12"/>
      <name val="Book Antiqua"/>
      <family val="1"/>
    </font>
    <font>
      <i/>
      <sz val="10"/>
      <color indexed="12"/>
      <name val="Book Antiqua"/>
      <family val="1"/>
    </font>
    <font>
      <sz val="10"/>
      <color indexed="9"/>
      <name val="Book Antiqua"/>
      <family val="1"/>
    </font>
    <font>
      <sz val="10"/>
      <color indexed="17"/>
      <name val="Book Antiqua"/>
      <family val="1"/>
    </font>
    <font>
      <b/>
      <sz val="9"/>
      <name val="Book Antiqua"/>
      <family val="1"/>
    </font>
    <font>
      <sz val="9"/>
      <color indexed="8"/>
      <name val="Book Antiqua"/>
      <family val="1"/>
    </font>
    <font>
      <b/>
      <sz val="12"/>
      <color indexed="10"/>
      <name val="Book Antiqua"/>
      <family val="1"/>
    </font>
    <font>
      <sz val="10"/>
      <color indexed="8"/>
      <name val="Book Antiqua"/>
      <family val="1"/>
    </font>
    <font>
      <b/>
      <sz val="14"/>
      <color indexed="12"/>
      <name val="Book Antiqua"/>
      <family val="1"/>
    </font>
    <font>
      <b/>
      <sz val="14"/>
      <name val="Book Antiqua"/>
      <family val="1"/>
    </font>
    <font>
      <sz val="14"/>
      <color indexed="10"/>
      <name val="Book Antiqua"/>
      <family val="1"/>
    </font>
    <font>
      <b/>
      <sz val="14"/>
      <color indexed="10"/>
      <name val="Book Antiqua"/>
      <family val="1"/>
    </font>
    <font>
      <b/>
      <sz val="12"/>
      <name val="Book Antiqua"/>
      <family val="1"/>
    </font>
    <font>
      <b/>
      <sz val="25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 Antiqua"/>
      <family val="1"/>
    </font>
    <font>
      <sz val="10"/>
      <color indexed="10"/>
      <name val="Book Antiqua"/>
      <family val="1"/>
    </font>
    <font>
      <sz val="11"/>
      <color indexed="10"/>
      <name val="Book Antiqua"/>
      <family val="1"/>
    </font>
    <font>
      <sz val="14"/>
      <color indexed="8"/>
      <name val="Book Antiqua"/>
      <family val="1"/>
    </font>
    <font>
      <sz val="10"/>
      <color indexed="23"/>
      <name val="Book Antiqua"/>
      <family val="1"/>
    </font>
    <font>
      <b/>
      <sz val="25"/>
      <color indexed="8"/>
      <name val="Book Antiqua"/>
      <family val="1"/>
    </font>
    <font>
      <b/>
      <sz val="12"/>
      <color indexed="8"/>
      <name val="Book Antiqu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 Antiqua"/>
      <family val="1"/>
    </font>
    <font>
      <b/>
      <sz val="10"/>
      <color rgb="FFFF0000"/>
      <name val="Book Antiqua"/>
      <family val="1"/>
    </font>
    <font>
      <sz val="10"/>
      <color rgb="FFFF0000"/>
      <name val="Book Antiqua"/>
      <family val="1"/>
    </font>
    <font>
      <sz val="11"/>
      <color rgb="FFFF0000"/>
      <name val="Book Antiqua"/>
      <family val="1"/>
    </font>
    <font>
      <sz val="10"/>
      <color theme="0"/>
      <name val="Book Antiqua"/>
      <family val="1"/>
    </font>
    <font>
      <sz val="14"/>
      <color rgb="FF000000"/>
      <name val="Book Antiqua"/>
      <family val="1"/>
    </font>
    <font>
      <sz val="10"/>
      <color rgb="FF888888"/>
      <name val="Book Antiqua"/>
      <family val="1"/>
    </font>
    <font>
      <b/>
      <sz val="25"/>
      <color theme="1"/>
      <name val="Book Antiqua"/>
      <family val="1"/>
    </font>
    <font>
      <sz val="9"/>
      <color theme="1"/>
      <name val="Book Antiqua"/>
      <family val="1"/>
    </font>
    <font>
      <b/>
      <sz val="12"/>
      <color theme="1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 style="thin"/>
      <right style="thin"/>
      <top style="thin"/>
      <bottom style="thin"/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/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67" fillId="0" borderId="0" xfId="0" applyFont="1" applyAlignment="1" applyProtection="1">
      <alignment/>
      <protection hidden="1"/>
    </xf>
    <xf numFmtId="0" fontId="67" fillId="0" borderId="0" xfId="0" applyFont="1" applyAlignment="1" applyProtection="1">
      <alignment vertical="top"/>
      <protection hidden="1"/>
    </xf>
    <xf numFmtId="0" fontId="67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right"/>
      <protection hidden="1"/>
    </xf>
    <xf numFmtId="0" fontId="7" fillId="0" borderId="11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9" fillId="0" borderId="12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0" fontId="3" fillId="0" borderId="12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67" fillId="0" borderId="0" xfId="0" applyFont="1" applyFill="1" applyAlignment="1" applyProtection="1">
      <alignment/>
      <protection hidden="1"/>
    </xf>
    <xf numFmtId="0" fontId="10" fillId="33" borderId="13" xfId="0" applyFont="1" applyFill="1" applyBorder="1" applyAlignment="1" applyProtection="1">
      <alignment horizontal="center" vertical="center"/>
      <protection locked="0"/>
    </xf>
    <xf numFmtId="0" fontId="10" fillId="33" borderId="13" xfId="0" applyFont="1" applyFill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vertical="center"/>
      <protection hidden="1"/>
    </xf>
    <xf numFmtId="0" fontId="10" fillId="34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8" fillId="0" borderId="15" xfId="0" applyFont="1" applyBorder="1" applyAlignment="1" applyProtection="1">
      <alignment/>
      <protection hidden="1"/>
    </xf>
    <xf numFmtId="0" fontId="10" fillId="0" borderId="15" xfId="0" applyFont="1" applyBorder="1" applyAlignment="1" applyProtection="1">
      <alignment horizontal="right" vertical="center"/>
      <protection hidden="1"/>
    </xf>
    <xf numFmtId="0" fontId="10" fillId="0" borderId="16" xfId="0" applyFont="1" applyBorder="1" applyAlignment="1" applyProtection="1">
      <alignment horizontal="right" vertical="center"/>
      <protection hidden="1"/>
    </xf>
    <xf numFmtId="0" fontId="10" fillId="0" borderId="17" xfId="0" applyFont="1" applyBorder="1" applyAlignment="1" applyProtection="1">
      <alignment horizontal="right" vertical="center"/>
      <protection hidden="1"/>
    </xf>
    <xf numFmtId="0" fontId="10" fillId="0" borderId="15" xfId="0" applyFont="1" applyBorder="1" applyAlignment="1" applyProtection="1">
      <alignment horizontal="left" vertical="center"/>
      <protection hidden="1"/>
    </xf>
    <xf numFmtId="0" fontId="13" fillId="0" borderId="15" xfId="0" applyFont="1" applyBorder="1" applyAlignment="1" applyProtection="1">
      <alignment vertical="center"/>
      <protection hidden="1"/>
    </xf>
    <xf numFmtId="0" fontId="10" fillId="0" borderId="15" xfId="0" applyFont="1" applyBorder="1" applyAlignment="1" applyProtection="1">
      <alignment vertical="center"/>
      <protection hidden="1"/>
    </xf>
    <xf numFmtId="0" fontId="8" fillId="0" borderId="18" xfId="0" applyFont="1" applyBorder="1" applyAlignment="1" applyProtection="1">
      <alignment/>
      <protection hidden="1"/>
    </xf>
    <xf numFmtId="0" fontId="3" fillId="35" borderId="0" xfId="0" applyFont="1" applyFill="1" applyAlignment="1" applyProtection="1">
      <alignment/>
      <protection hidden="1"/>
    </xf>
    <xf numFmtId="0" fontId="14" fillId="35" borderId="0" xfId="0" applyFont="1" applyFill="1" applyAlignment="1" applyProtection="1">
      <alignment/>
      <protection hidden="1"/>
    </xf>
    <xf numFmtId="0" fontId="15" fillId="34" borderId="13" xfId="0" applyFon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68" fillId="35" borderId="0" xfId="0" applyFont="1" applyFill="1" applyBorder="1" applyAlignment="1" applyProtection="1">
      <alignment/>
      <protection hidden="1"/>
    </xf>
    <xf numFmtId="0" fontId="69" fillId="0" borderId="0" xfId="0" applyFont="1" applyBorder="1" applyAlignment="1" applyProtection="1">
      <alignment/>
      <protection hidden="1"/>
    </xf>
    <xf numFmtId="0" fontId="70" fillId="0" borderId="0" xfId="0" applyFont="1" applyAlignment="1" applyProtection="1">
      <alignment/>
      <protection hidden="1"/>
    </xf>
    <xf numFmtId="0" fontId="16" fillId="35" borderId="0" xfId="0" applyFont="1" applyFill="1" applyBorder="1" applyAlignment="1" applyProtection="1">
      <alignment/>
      <protection hidden="1"/>
    </xf>
    <xf numFmtId="0" fontId="3" fillId="35" borderId="0" xfId="0" applyFont="1" applyFill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8" fillId="35" borderId="0" xfId="0" applyFont="1" applyFill="1" applyBorder="1" applyAlignment="1" applyProtection="1">
      <alignment horizontal="right"/>
      <protection hidden="1"/>
    </xf>
    <xf numFmtId="0" fontId="14" fillId="35" borderId="0" xfId="0" applyFont="1" applyFill="1" applyBorder="1" applyAlignment="1" applyProtection="1">
      <alignment/>
      <protection hidden="1"/>
    </xf>
    <xf numFmtId="0" fontId="8" fillId="35" borderId="0" xfId="0" applyFont="1" applyFill="1" applyBorder="1" applyAlignment="1" applyProtection="1">
      <alignment/>
      <protection hidden="1"/>
    </xf>
    <xf numFmtId="0" fontId="19" fillId="35" borderId="0" xfId="0" applyFont="1" applyFill="1" applyBorder="1" applyAlignment="1" applyProtection="1">
      <alignment horizontal="center"/>
      <protection hidden="1"/>
    </xf>
    <xf numFmtId="0" fontId="67" fillId="0" borderId="0" xfId="0" applyFont="1" applyBorder="1" applyAlignment="1" applyProtection="1">
      <alignment/>
      <protection hidden="1"/>
    </xf>
    <xf numFmtId="0" fontId="14" fillId="35" borderId="0" xfId="0" applyFont="1" applyFill="1" applyBorder="1" applyAlignment="1" applyProtection="1">
      <alignment/>
      <protection hidden="1"/>
    </xf>
    <xf numFmtId="0" fontId="69" fillId="35" borderId="0" xfId="0" applyFont="1" applyFill="1" applyBorder="1" applyAlignment="1" applyProtection="1">
      <alignment/>
      <protection hidden="1"/>
    </xf>
    <xf numFmtId="0" fontId="71" fillId="0" borderId="0" xfId="0" applyFont="1" applyBorder="1" applyAlignment="1" applyProtection="1">
      <alignment/>
      <protection hidden="1"/>
    </xf>
    <xf numFmtId="0" fontId="69" fillId="35" borderId="0" xfId="0" applyFont="1" applyFill="1" applyAlignment="1" applyProtection="1">
      <alignment/>
      <protection hidden="1"/>
    </xf>
    <xf numFmtId="0" fontId="21" fillId="35" borderId="0" xfId="0" applyFont="1" applyFill="1" applyBorder="1" applyAlignment="1" applyProtection="1">
      <alignment/>
      <protection hidden="1"/>
    </xf>
    <xf numFmtId="0" fontId="22" fillId="0" borderId="0" xfId="0" applyFont="1" applyBorder="1" applyAlignment="1" applyProtection="1">
      <alignment/>
      <protection hidden="1"/>
    </xf>
    <xf numFmtId="0" fontId="23" fillId="0" borderId="0" xfId="0" applyFont="1" applyBorder="1" applyAlignment="1" applyProtection="1">
      <alignment horizontal="right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 vertical="top"/>
      <protection hidden="1"/>
    </xf>
    <xf numFmtId="0" fontId="24" fillId="35" borderId="0" xfId="0" applyFont="1" applyFill="1" applyAlignment="1" applyProtection="1">
      <alignment vertical="top"/>
      <protection hidden="1"/>
    </xf>
    <xf numFmtId="0" fontId="24" fillId="0" borderId="0" xfId="0" applyFont="1" applyAlignment="1" applyProtection="1">
      <alignment horizontal="center" vertical="top"/>
      <protection hidden="1"/>
    </xf>
    <xf numFmtId="0" fontId="72" fillId="0" borderId="0" xfId="0" applyFont="1" applyAlignment="1" applyProtection="1">
      <alignment vertical="top" wrapText="1"/>
      <protection hidden="1"/>
    </xf>
    <xf numFmtId="0" fontId="67" fillId="0" borderId="0" xfId="0" applyFont="1" applyAlignment="1" applyProtection="1">
      <alignment wrapText="1"/>
      <protection hidden="1"/>
    </xf>
    <xf numFmtId="0" fontId="73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 horizontal="left" vertical="center"/>
      <protection hidden="1"/>
    </xf>
    <xf numFmtId="0" fontId="4" fillId="0" borderId="13" xfId="0" applyFont="1" applyBorder="1" applyAlignment="1" applyProtection="1">
      <alignment vertical="center"/>
      <protection hidden="1"/>
    </xf>
    <xf numFmtId="0" fontId="75" fillId="0" borderId="13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67" fillId="0" borderId="0" xfId="0" applyFont="1" applyAlignment="1" applyProtection="1">
      <alignment vertical="center"/>
      <protection hidden="1"/>
    </xf>
    <xf numFmtId="0" fontId="67" fillId="0" borderId="0" xfId="0" applyFont="1" applyAlignment="1" applyProtection="1">
      <alignment horizontal="center" vertical="center"/>
      <protection hidden="1"/>
    </xf>
    <xf numFmtId="0" fontId="75" fillId="0" borderId="13" xfId="0" applyFont="1" applyBorder="1" applyAlignment="1" applyProtection="1">
      <alignment horizontal="center"/>
      <protection hidden="1"/>
    </xf>
    <xf numFmtId="0" fontId="75" fillId="0" borderId="13" xfId="0" applyFont="1" applyBorder="1" applyAlignment="1" applyProtection="1">
      <alignment vertical="top"/>
      <protection hidden="1"/>
    </xf>
    <xf numFmtId="0" fontId="75" fillId="0" borderId="13" xfId="0" applyFont="1" applyBorder="1" applyAlignment="1" applyProtection="1">
      <alignment horizontal="center" vertical="top"/>
      <protection hidden="1"/>
    </xf>
    <xf numFmtId="0" fontId="12" fillId="35" borderId="0" xfId="0" applyFont="1" applyFill="1" applyBorder="1" applyAlignment="1" applyProtection="1">
      <alignment horizontal="center"/>
      <protection hidden="1"/>
    </xf>
    <xf numFmtId="0" fontId="10" fillId="34" borderId="19" xfId="0" applyFont="1" applyFill="1" applyBorder="1" applyAlignment="1" applyProtection="1">
      <alignment horizontal="center"/>
      <protection locked="0"/>
    </xf>
    <xf numFmtId="0" fontId="10" fillId="34" borderId="20" xfId="0" applyFont="1" applyFill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hidden="1"/>
    </xf>
    <xf numFmtId="0" fontId="15" fillId="34" borderId="19" xfId="0" applyFont="1" applyFill="1" applyBorder="1" applyAlignment="1" applyProtection="1">
      <alignment horizontal="center"/>
      <protection locked="0"/>
    </xf>
    <xf numFmtId="0" fontId="15" fillId="34" borderId="20" xfId="0" applyFont="1" applyFill="1" applyBorder="1" applyAlignment="1" applyProtection="1">
      <alignment horizontal="center"/>
      <protection locked="0"/>
    </xf>
    <xf numFmtId="0" fontId="15" fillId="34" borderId="13" xfId="0" applyFont="1" applyFill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left"/>
      <protection hidden="1"/>
    </xf>
    <xf numFmtId="0" fontId="2" fillId="33" borderId="19" xfId="0" applyFont="1" applyFill="1" applyBorder="1" applyAlignment="1" applyProtection="1">
      <alignment horizontal="left"/>
      <protection locked="0"/>
    </xf>
    <xf numFmtId="0" fontId="2" fillId="33" borderId="21" xfId="0" applyFont="1" applyFill="1" applyBorder="1" applyAlignment="1" applyProtection="1">
      <alignment horizontal="left"/>
      <protection locked="0"/>
    </xf>
    <xf numFmtId="0" fontId="2" fillId="33" borderId="20" xfId="0" applyFont="1" applyFill="1" applyBorder="1" applyAlignment="1" applyProtection="1">
      <alignment horizontal="left"/>
      <protection locked="0"/>
    </xf>
    <xf numFmtId="0" fontId="6" fillId="33" borderId="19" xfId="0" applyNumberFormat="1" applyFont="1" applyFill="1" applyBorder="1" applyAlignment="1" applyProtection="1">
      <alignment horizontal="center"/>
      <protection locked="0"/>
    </xf>
    <xf numFmtId="0" fontId="6" fillId="33" borderId="20" xfId="0" applyNumberFormat="1" applyFont="1" applyFill="1" applyBorder="1" applyAlignment="1" applyProtection="1">
      <alignment horizontal="center"/>
      <protection locked="0"/>
    </xf>
    <xf numFmtId="0" fontId="10" fillId="34" borderId="13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76" fillId="0" borderId="19" xfId="0" applyFont="1" applyBorder="1" applyAlignment="1" applyProtection="1">
      <alignment horizontal="center" vertical="top"/>
      <protection hidden="1"/>
    </xf>
    <xf numFmtId="0" fontId="76" fillId="0" borderId="21" xfId="0" applyFont="1" applyBorder="1" applyAlignment="1" applyProtection="1">
      <alignment horizontal="center" vertical="top"/>
      <protection hidden="1"/>
    </xf>
    <xf numFmtId="0" fontId="76" fillId="0" borderId="20" xfId="0" applyFont="1" applyBorder="1" applyAlignment="1" applyProtection="1">
      <alignment horizontal="center" vertical="top"/>
      <protection hidden="1"/>
    </xf>
    <xf numFmtId="0" fontId="2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140625" defaultRowHeight="15"/>
  <cols>
    <col min="1" max="2" width="9.140625" style="1" customWidth="1"/>
    <col min="3" max="5" width="9.28125" style="1" bestFit="1" customWidth="1"/>
    <col min="6" max="6" width="10.421875" style="1" bestFit="1" customWidth="1"/>
    <col min="7" max="7" width="12.00390625" style="1" bestFit="1" customWidth="1"/>
    <col min="8" max="8" width="10.421875" style="1" bestFit="1" customWidth="1"/>
    <col min="9" max="9" width="9.28125" style="1" bestFit="1" customWidth="1"/>
    <col min="10" max="10" width="10.421875" style="1" bestFit="1" customWidth="1"/>
    <col min="11" max="11" width="9.28125" style="1" bestFit="1" customWidth="1"/>
    <col min="12" max="12" width="10.421875" style="1" bestFit="1" customWidth="1"/>
    <col min="13" max="13" width="10.28125" style="1" customWidth="1"/>
    <col min="14" max="14" width="10.421875" style="1" customWidth="1"/>
    <col min="15" max="16" width="10.00390625" style="1" customWidth="1"/>
    <col min="17" max="17" width="9.8515625" style="1" customWidth="1"/>
    <col min="18" max="18" width="10.57421875" style="1" customWidth="1"/>
    <col min="19" max="19" width="9.140625" style="1" customWidth="1"/>
    <col min="20" max="20" width="5.421875" style="1" customWidth="1"/>
    <col min="21" max="21" width="40.28125" style="2" customWidth="1"/>
    <col min="22" max="22" width="7.421875" style="3" bestFit="1" customWidth="1"/>
    <col min="23" max="23" width="5.140625" style="2" customWidth="1"/>
    <col min="24" max="24" width="32.421875" style="2" customWidth="1"/>
    <col min="25" max="25" width="8.57421875" style="3" bestFit="1" customWidth="1"/>
    <col min="26" max="16384" width="9.140625" style="1" customWidth="1"/>
  </cols>
  <sheetData>
    <row r="1" spans="5:17" ht="31.5">
      <c r="E1" s="59"/>
      <c r="F1" s="90" t="s">
        <v>145</v>
      </c>
      <c r="G1" s="90"/>
      <c r="H1" s="90"/>
      <c r="I1" s="90"/>
      <c r="J1" s="90"/>
      <c r="K1" s="90"/>
      <c r="L1" s="90"/>
      <c r="M1" s="90"/>
      <c r="N1" s="90"/>
      <c r="O1" s="90"/>
      <c r="P1" s="90"/>
      <c r="Q1" s="59"/>
    </row>
    <row r="2" spans="5:17" ht="31.5">
      <c r="E2" s="90" t="s">
        <v>129</v>
      </c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6:16" ht="20.25">
      <c r="F3" s="91" t="s">
        <v>67</v>
      </c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6:25" ht="20.25">
      <c r="F4" s="4"/>
      <c r="G4" s="4"/>
      <c r="H4" s="91" t="s">
        <v>153</v>
      </c>
      <c r="I4" s="91"/>
      <c r="J4" s="91"/>
      <c r="K4" s="91"/>
      <c r="L4" s="91"/>
      <c r="M4" s="91"/>
      <c r="N4" s="91"/>
      <c r="T4" s="87" t="s">
        <v>79</v>
      </c>
      <c r="U4" s="88"/>
      <c r="V4" s="88"/>
      <c r="W4" s="88"/>
      <c r="X4" s="88"/>
      <c r="Y4" s="89"/>
    </row>
    <row r="5" spans="20:25" ht="13.5" customHeight="1">
      <c r="T5" s="66" t="s">
        <v>94</v>
      </c>
      <c r="U5" s="66" t="s">
        <v>61</v>
      </c>
      <c r="V5" s="66" t="s">
        <v>0</v>
      </c>
      <c r="W5" s="66" t="s">
        <v>94</v>
      </c>
      <c r="X5" s="66" t="s">
        <v>62</v>
      </c>
      <c r="Y5" s="66" t="s">
        <v>0</v>
      </c>
    </row>
    <row r="6" spans="8:25" ht="14.25">
      <c r="H6" s="92" t="s">
        <v>124</v>
      </c>
      <c r="I6" s="92"/>
      <c r="J6" s="92"/>
      <c r="K6" s="92"/>
      <c r="L6" s="92"/>
      <c r="M6" s="92"/>
      <c r="N6" s="92"/>
      <c r="Q6" s="93" t="s">
        <v>1</v>
      </c>
      <c r="R6" s="93"/>
      <c r="T6" s="63">
        <v>1</v>
      </c>
      <c r="U6" s="61" t="s">
        <v>80</v>
      </c>
      <c r="V6" s="64" t="s">
        <v>65</v>
      </c>
      <c r="W6" s="64">
        <v>1</v>
      </c>
      <c r="X6" s="62" t="s">
        <v>3</v>
      </c>
      <c r="Y6" s="64" t="s">
        <v>102</v>
      </c>
    </row>
    <row r="7" spans="2:25" ht="18" customHeight="1">
      <c r="B7" s="5"/>
      <c r="D7" s="80" t="s">
        <v>131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2"/>
      <c r="Q7" s="83" t="s">
        <v>127</v>
      </c>
      <c r="R7" s="84"/>
      <c r="T7" s="63">
        <v>2</v>
      </c>
      <c r="U7" s="61" t="s">
        <v>125</v>
      </c>
      <c r="V7" s="64" t="s">
        <v>126</v>
      </c>
      <c r="W7" s="64">
        <v>2</v>
      </c>
      <c r="X7" s="62" t="s">
        <v>68</v>
      </c>
      <c r="Y7" s="64" t="s">
        <v>4</v>
      </c>
    </row>
    <row r="8" spans="2:25" ht="15" customHeight="1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T8" s="63">
        <v>3</v>
      </c>
      <c r="U8" s="61" t="s">
        <v>140</v>
      </c>
      <c r="V8" s="64" t="s">
        <v>51</v>
      </c>
      <c r="W8" s="64">
        <v>3</v>
      </c>
      <c r="X8" s="62" t="s">
        <v>6</v>
      </c>
      <c r="Y8" s="64" t="s">
        <v>103</v>
      </c>
    </row>
    <row r="9" spans="2:25" ht="18" customHeight="1">
      <c r="B9" s="8"/>
      <c r="C9" s="9"/>
      <c r="D9" s="10"/>
      <c r="E9" s="10"/>
      <c r="F9" s="10"/>
      <c r="G9" s="86" t="s">
        <v>170</v>
      </c>
      <c r="H9" s="86"/>
      <c r="I9" s="86"/>
      <c r="J9" s="86"/>
      <c r="K9" s="86"/>
      <c r="L9" s="86"/>
      <c r="M9" s="86"/>
      <c r="N9" s="86"/>
      <c r="O9" s="86"/>
      <c r="P9" s="86"/>
      <c r="Q9" s="86"/>
      <c r="T9" s="63">
        <v>4</v>
      </c>
      <c r="U9" s="61" t="s">
        <v>81</v>
      </c>
      <c r="V9" s="64" t="s">
        <v>2</v>
      </c>
      <c r="W9" s="64">
        <v>4</v>
      </c>
      <c r="X9" s="62" t="s">
        <v>156</v>
      </c>
      <c r="Y9" s="64" t="s">
        <v>157</v>
      </c>
    </row>
    <row r="10" spans="2:25" ht="16.5" customHeight="1">
      <c r="B10" s="11" t="s">
        <v>132</v>
      </c>
      <c r="C10" s="1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R10" s="13"/>
      <c r="T10" s="63">
        <v>5</v>
      </c>
      <c r="U10" s="61" t="s">
        <v>95</v>
      </c>
      <c r="V10" s="64" t="s">
        <v>5</v>
      </c>
      <c r="W10" s="64">
        <v>5</v>
      </c>
      <c r="X10" s="62" t="s">
        <v>88</v>
      </c>
      <c r="Y10" s="64" t="s">
        <v>9</v>
      </c>
    </row>
    <row r="11" spans="2:25" ht="14.25">
      <c r="B11" s="11" t="s">
        <v>11</v>
      </c>
      <c r="C11" s="12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/>
      <c r="Q11" s="15"/>
      <c r="R11" s="15"/>
      <c r="T11" s="63">
        <v>6</v>
      </c>
      <c r="U11" s="61" t="s">
        <v>7</v>
      </c>
      <c r="V11" s="64" t="s">
        <v>8</v>
      </c>
      <c r="W11" s="64">
        <v>6</v>
      </c>
      <c r="X11" s="62" t="s">
        <v>89</v>
      </c>
      <c r="Y11" s="64" t="s">
        <v>108</v>
      </c>
    </row>
    <row r="12" spans="2:25" ht="14.25">
      <c r="B12" s="11" t="s">
        <v>21</v>
      </c>
      <c r="C12" s="16"/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T12" s="63">
        <v>7</v>
      </c>
      <c r="U12" s="61" t="s">
        <v>82</v>
      </c>
      <c r="V12" s="64" t="s">
        <v>10</v>
      </c>
      <c r="W12" s="64">
        <v>7</v>
      </c>
      <c r="X12" s="62" t="s">
        <v>19</v>
      </c>
      <c r="Y12" s="64" t="s">
        <v>20</v>
      </c>
    </row>
    <row r="13" spans="2:25" ht="18.75" customHeight="1">
      <c r="B13" s="18" t="s">
        <v>24</v>
      </c>
      <c r="C13" s="19">
        <f>SUM(D12:R12)</f>
        <v>0</v>
      </c>
      <c r="D13" s="20"/>
      <c r="E13" s="21"/>
      <c r="F13" s="22"/>
      <c r="G13" s="22"/>
      <c r="H13" s="23"/>
      <c r="I13" s="22"/>
      <c r="J13" s="24"/>
      <c r="K13" s="25"/>
      <c r="L13" s="26"/>
      <c r="M13" s="27"/>
      <c r="N13" s="27"/>
      <c r="O13" s="27"/>
      <c r="T13" s="63">
        <v>8</v>
      </c>
      <c r="U13" s="61" t="s">
        <v>83</v>
      </c>
      <c r="V13" s="64" t="s">
        <v>18</v>
      </c>
      <c r="W13" s="64">
        <v>8</v>
      </c>
      <c r="X13" s="62" t="s">
        <v>23</v>
      </c>
      <c r="Y13" s="64" t="s">
        <v>109</v>
      </c>
    </row>
    <row r="14" spans="2:25" ht="17.25" customHeight="1">
      <c r="B14" s="28" t="s">
        <v>154</v>
      </c>
      <c r="C14" s="12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T14" s="63">
        <v>9</v>
      </c>
      <c r="U14" s="61" t="s">
        <v>84</v>
      </c>
      <c r="V14" s="64" t="s">
        <v>22</v>
      </c>
      <c r="W14" s="64">
        <v>9</v>
      </c>
      <c r="X14" s="62" t="s">
        <v>26</v>
      </c>
      <c r="Y14" s="64" t="s">
        <v>110</v>
      </c>
    </row>
    <row r="15" spans="2:25" ht="14.25">
      <c r="B15" s="28" t="s">
        <v>28</v>
      </c>
      <c r="C15" s="28"/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T15" s="63">
        <v>10</v>
      </c>
      <c r="U15" s="61" t="s">
        <v>68</v>
      </c>
      <c r="V15" s="64" t="s">
        <v>25</v>
      </c>
      <c r="W15" s="64">
        <v>10</v>
      </c>
      <c r="X15" s="62" t="s">
        <v>120</v>
      </c>
      <c r="Y15" s="64" t="s">
        <v>104</v>
      </c>
    </row>
    <row r="16" spans="2:25" ht="24">
      <c r="B16" s="31" t="s">
        <v>24</v>
      </c>
      <c r="C16" s="31">
        <f>SUM(D15:R15)</f>
        <v>0</v>
      </c>
      <c r="D16" s="32">
        <f>IF(D12&gt;0,ABS(D15-D12),0)</f>
        <v>0</v>
      </c>
      <c r="E16" s="32">
        <f aca="true" t="shared" si="0" ref="E16:R16">IF(E12&gt;0,ABS(E15-E12),0)</f>
        <v>0</v>
      </c>
      <c r="F16" s="32">
        <f t="shared" si="0"/>
        <v>0</v>
      </c>
      <c r="G16" s="32">
        <f t="shared" si="0"/>
        <v>0</v>
      </c>
      <c r="H16" s="32">
        <f t="shared" si="0"/>
        <v>0</v>
      </c>
      <c r="I16" s="32">
        <f t="shared" si="0"/>
        <v>0</v>
      </c>
      <c r="J16" s="32">
        <f t="shared" si="0"/>
        <v>0</v>
      </c>
      <c r="K16" s="32">
        <f t="shared" si="0"/>
        <v>0</v>
      </c>
      <c r="L16" s="32">
        <f t="shared" si="0"/>
        <v>0</v>
      </c>
      <c r="M16" s="32">
        <f t="shared" si="0"/>
        <v>0</v>
      </c>
      <c r="N16" s="32">
        <f t="shared" si="0"/>
        <v>0</v>
      </c>
      <c r="O16" s="32">
        <f t="shared" si="0"/>
        <v>0</v>
      </c>
      <c r="P16" s="32">
        <f t="shared" si="0"/>
        <v>0</v>
      </c>
      <c r="Q16" s="32">
        <f t="shared" si="0"/>
        <v>0</v>
      </c>
      <c r="R16" s="32">
        <f t="shared" si="0"/>
        <v>0</v>
      </c>
      <c r="T16" s="64">
        <v>11</v>
      </c>
      <c r="U16" s="65" t="s">
        <v>158</v>
      </c>
      <c r="V16" s="64" t="s">
        <v>160</v>
      </c>
      <c r="W16" s="64">
        <v>11</v>
      </c>
      <c r="X16" s="62" t="s">
        <v>121</v>
      </c>
      <c r="Y16" s="64" t="s">
        <v>105</v>
      </c>
    </row>
    <row r="17" spans="2:25" s="35" customFormat="1" ht="14.25">
      <c r="B17" s="33"/>
      <c r="C17" s="33"/>
      <c r="D17" s="34">
        <f>IF(D15&gt;0,D16,0)</f>
        <v>0</v>
      </c>
      <c r="E17" s="34">
        <f aca="true" t="shared" si="1" ref="E17:R17">IF(E15&gt;0,E16,0)</f>
        <v>0</v>
      </c>
      <c r="F17" s="34">
        <f t="shared" si="1"/>
        <v>0</v>
      </c>
      <c r="G17" s="34">
        <f t="shared" si="1"/>
        <v>0</v>
      </c>
      <c r="H17" s="34">
        <f t="shared" si="1"/>
        <v>0</v>
      </c>
      <c r="I17" s="34">
        <f t="shared" si="1"/>
        <v>0</v>
      </c>
      <c r="J17" s="34">
        <f t="shared" si="1"/>
        <v>0</v>
      </c>
      <c r="K17" s="34">
        <f t="shared" si="1"/>
        <v>0</v>
      </c>
      <c r="L17" s="34">
        <f t="shared" si="1"/>
        <v>0</v>
      </c>
      <c r="M17" s="34">
        <f t="shared" si="1"/>
        <v>0</v>
      </c>
      <c r="N17" s="34">
        <f t="shared" si="1"/>
        <v>0</v>
      </c>
      <c r="O17" s="34">
        <f t="shared" si="1"/>
        <v>0</v>
      </c>
      <c r="P17" s="34">
        <f t="shared" si="1"/>
        <v>0</v>
      </c>
      <c r="Q17" s="34">
        <f t="shared" si="1"/>
        <v>0</v>
      </c>
      <c r="R17" s="34">
        <f t="shared" si="1"/>
        <v>0</v>
      </c>
      <c r="T17" s="64">
        <v>12</v>
      </c>
      <c r="U17" s="65" t="s">
        <v>159</v>
      </c>
      <c r="V17" s="64" t="s">
        <v>161</v>
      </c>
      <c r="W17" s="64">
        <v>12</v>
      </c>
      <c r="X17" s="62" t="s">
        <v>122</v>
      </c>
      <c r="Y17" s="64" t="s">
        <v>106</v>
      </c>
    </row>
    <row r="18" spans="2:25" ht="15">
      <c r="B18" s="31" t="s">
        <v>32</v>
      </c>
      <c r="C18" s="31">
        <f>SUM(D17:R17)</f>
        <v>0</v>
      </c>
      <c r="D18" s="36" t="s">
        <v>33</v>
      </c>
      <c r="E18" s="37">
        <f>COUNTIF(D15:R15,"&gt;0")</f>
        <v>0</v>
      </c>
      <c r="F18" s="38" t="s">
        <v>34</v>
      </c>
      <c r="G18" s="39">
        <f>IF(E18&gt;0,E18*50000+50000+CEILING(C18/30,1)*40000,0)</f>
        <v>0</v>
      </c>
      <c r="H18" s="40"/>
      <c r="I18" s="40"/>
      <c r="J18" s="40"/>
      <c r="K18" s="40"/>
      <c r="L18" s="40"/>
      <c r="M18" s="40"/>
      <c r="N18" s="40"/>
      <c r="O18" s="40"/>
      <c r="T18" s="64">
        <v>13</v>
      </c>
      <c r="U18" s="61" t="s">
        <v>143</v>
      </c>
      <c r="V18" s="64" t="s">
        <v>144</v>
      </c>
      <c r="W18" s="64">
        <v>13</v>
      </c>
      <c r="X18" s="62" t="s">
        <v>123</v>
      </c>
      <c r="Y18" s="64" t="s">
        <v>107</v>
      </c>
    </row>
    <row r="19" spans="2:25" ht="16.5" customHeight="1">
      <c r="B19" s="31"/>
      <c r="C19" s="41"/>
      <c r="D19" s="40"/>
      <c r="E19" s="40"/>
      <c r="F19" s="42" t="s">
        <v>36</v>
      </c>
      <c r="G19" s="40"/>
      <c r="H19" s="40"/>
      <c r="I19" s="40"/>
      <c r="J19" s="40"/>
      <c r="K19" s="40"/>
      <c r="L19" s="40"/>
      <c r="M19" s="40"/>
      <c r="N19" s="40"/>
      <c r="O19" s="40"/>
      <c r="T19" s="64">
        <v>14</v>
      </c>
      <c r="U19" s="61" t="s">
        <v>96</v>
      </c>
      <c r="V19" s="64" t="s">
        <v>27</v>
      </c>
      <c r="W19" s="64">
        <v>14</v>
      </c>
      <c r="X19" s="62" t="s">
        <v>90</v>
      </c>
      <c r="Y19" s="64" t="s">
        <v>111</v>
      </c>
    </row>
    <row r="20" spans="2:25" ht="15" customHeight="1">
      <c r="B20" s="31"/>
      <c r="C20" s="41"/>
      <c r="D20" s="40"/>
      <c r="E20" s="40"/>
      <c r="F20" s="42"/>
      <c r="G20" s="40"/>
      <c r="H20" s="40"/>
      <c r="I20" s="40"/>
      <c r="J20" s="40"/>
      <c r="K20" s="40"/>
      <c r="L20" s="40"/>
      <c r="M20" s="40"/>
      <c r="N20" s="40"/>
      <c r="O20" s="40"/>
      <c r="T20" s="64">
        <v>15</v>
      </c>
      <c r="U20" s="61" t="s">
        <v>29</v>
      </c>
      <c r="V20" s="64" t="s">
        <v>13</v>
      </c>
      <c r="W20" s="64">
        <v>15</v>
      </c>
      <c r="X20" s="62" t="s">
        <v>30</v>
      </c>
      <c r="Y20" s="64" t="s">
        <v>16</v>
      </c>
    </row>
    <row r="21" spans="2:25" ht="15" customHeight="1">
      <c r="B21" s="31"/>
      <c r="C21" s="41"/>
      <c r="D21" s="40"/>
      <c r="E21" s="40"/>
      <c r="F21" s="42"/>
      <c r="G21" s="40"/>
      <c r="H21" s="40"/>
      <c r="I21" s="40"/>
      <c r="J21" s="40"/>
      <c r="K21" s="40"/>
      <c r="L21" s="40"/>
      <c r="M21" s="40"/>
      <c r="N21" s="40"/>
      <c r="O21" s="40"/>
      <c r="T21" s="64">
        <v>16</v>
      </c>
      <c r="U21" s="61" t="s">
        <v>97</v>
      </c>
      <c r="V21" s="64" t="s">
        <v>66</v>
      </c>
      <c r="W21" s="64">
        <v>16</v>
      </c>
      <c r="X21" s="62" t="s">
        <v>31</v>
      </c>
      <c r="Y21" s="64" t="s">
        <v>112</v>
      </c>
    </row>
    <row r="22" spans="2:25" ht="13.5" customHeight="1">
      <c r="B22" s="31"/>
      <c r="C22" s="41"/>
      <c r="D22" s="40"/>
      <c r="E22" s="40"/>
      <c r="F22" s="42"/>
      <c r="G22" s="40"/>
      <c r="H22" s="40"/>
      <c r="I22" s="40"/>
      <c r="J22" s="40"/>
      <c r="K22" s="40"/>
      <c r="L22" s="40"/>
      <c r="M22" s="40"/>
      <c r="N22" s="40"/>
      <c r="O22" s="40"/>
      <c r="T22" s="64">
        <v>17</v>
      </c>
      <c r="U22" s="61" t="s">
        <v>136</v>
      </c>
      <c r="V22" s="64" t="s">
        <v>69</v>
      </c>
      <c r="W22" s="64">
        <v>17</v>
      </c>
      <c r="X22" s="62" t="s">
        <v>91</v>
      </c>
      <c r="Y22" s="64" t="s">
        <v>17</v>
      </c>
    </row>
    <row r="23" spans="2:25" ht="18">
      <c r="B23" s="31"/>
      <c r="C23" s="41"/>
      <c r="D23" s="40"/>
      <c r="E23" s="72" t="s">
        <v>40</v>
      </c>
      <c r="F23" s="72"/>
      <c r="G23" s="72" t="s">
        <v>41</v>
      </c>
      <c r="H23" s="72"/>
      <c r="I23" s="72" t="s">
        <v>146</v>
      </c>
      <c r="J23" s="72"/>
      <c r="K23" s="72" t="s">
        <v>133</v>
      </c>
      <c r="L23" s="72"/>
      <c r="M23" s="72" t="s">
        <v>42</v>
      </c>
      <c r="N23" s="72"/>
      <c r="O23" s="72" t="s">
        <v>64</v>
      </c>
      <c r="P23" s="72"/>
      <c r="Q23" s="60"/>
      <c r="T23" s="64">
        <v>18</v>
      </c>
      <c r="U23" s="61" t="s">
        <v>137</v>
      </c>
      <c r="V23" s="64" t="s">
        <v>35</v>
      </c>
      <c r="W23" s="64">
        <v>18</v>
      </c>
      <c r="X23" s="62" t="s">
        <v>92</v>
      </c>
      <c r="Y23" s="64" t="s">
        <v>113</v>
      </c>
    </row>
    <row r="24" spans="2:25" ht="14.25">
      <c r="B24" s="11" t="s">
        <v>132</v>
      </c>
      <c r="C24" s="41"/>
      <c r="D24" s="40"/>
      <c r="E24" s="40"/>
      <c r="F24" s="42"/>
      <c r="G24" s="40"/>
      <c r="H24" s="40"/>
      <c r="I24" s="40"/>
      <c r="J24" s="40"/>
      <c r="K24" s="40"/>
      <c r="L24" s="40"/>
      <c r="M24" s="40"/>
      <c r="N24" s="40"/>
      <c r="O24" s="40"/>
      <c r="P24" s="40"/>
      <c r="T24" s="64">
        <v>19</v>
      </c>
      <c r="U24" s="61" t="s">
        <v>23</v>
      </c>
      <c r="V24" s="64" t="s">
        <v>12</v>
      </c>
      <c r="W24" s="64">
        <v>19</v>
      </c>
      <c r="X24" s="62" t="s">
        <v>38</v>
      </c>
      <c r="Y24" s="64" t="s">
        <v>114</v>
      </c>
    </row>
    <row r="25" spans="2:25" ht="14.25">
      <c r="B25" s="31" t="s">
        <v>47</v>
      </c>
      <c r="C25" s="41"/>
      <c r="D25" s="40"/>
      <c r="E25" s="85">
        <v>0</v>
      </c>
      <c r="F25" s="85"/>
      <c r="G25" s="85">
        <v>0</v>
      </c>
      <c r="H25" s="85"/>
      <c r="I25" s="85">
        <v>0</v>
      </c>
      <c r="J25" s="85"/>
      <c r="K25" s="85">
        <v>0</v>
      </c>
      <c r="L25" s="85"/>
      <c r="M25" s="73">
        <v>0</v>
      </c>
      <c r="N25" s="74"/>
      <c r="O25" s="73">
        <v>0</v>
      </c>
      <c r="P25" s="74"/>
      <c r="T25" s="64">
        <v>20</v>
      </c>
      <c r="U25" s="61" t="s">
        <v>138</v>
      </c>
      <c r="V25" s="64" t="s">
        <v>37</v>
      </c>
      <c r="W25" s="64">
        <v>20</v>
      </c>
      <c r="X25" s="62" t="s">
        <v>39</v>
      </c>
      <c r="Y25" s="64" t="s">
        <v>115</v>
      </c>
    </row>
    <row r="26" spans="2:25" ht="14.25">
      <c r="B26" s="28" t="s">
        <v>154</v>
      </c>
      <c r="C26" s="41"/>
      <c r="D26" s="40"/>
      <c r="E26" s="44"/>
      <c r="F26" s="44"/>
      <c r="G26" s="40"/>
      <c r="H26" s="40"/>
      <c r="I26" s="40"/>
      <c r="J26" s="40"/>
      <c r="K26" s="40"/>
      <c r="L26" s="40"/>
      <c r="M26" s="40"/>
      <c r="N26" s="40"/>
      <c r="O26" s="40"/>
      <c r="P26" s="40"/>
      <c r="T26" s="64">
        <v>21</v>
      </c>
      <c r="U26" s="61" t="s">
        <v>141</v>
      </c>
      <c r="V26" s="64" t="s">
        <v>142</v>
      </c>
      <c r="W26" s="64">
        <v>21</v>
      </c>
      <c r="X26" s="62" t="s">
        <v>93</v>
      </c>
      <c r="Y26" s="64" t="s">
        <v>116</v>
      </c>
    </row>
    <row r="27" spans="2:25" ht="14.25">
      <c r="B27" s="31" t="s">
        <v>28</v>
      </c>
      <c r="C27" s="41"/>
      <c r="D27" s="40"/>
      <c r="E27" s="78">
        <v>0</v>
      </c>
      <c r="F27" s="78"/>
      <c r="G27" s="78">
        <v>0</v>
      </c>
      <c r="H27" s="78"/>
      <c r="I27" s="78">
        <v>0</v>
      </c>
      <c r="J27" s="78"/>
      <c r="K27" s="78">
        <v>0</v>
      </c>
      <c r="L27" s="78"/>
      <c r="M27" s="76">
        <v>0</v>
      </c>
      <c r="N27" s="77"/>
      <c r="O27" s="76">
        <v>0</v>
      </c>
      <c r="P27" s="77"/>
      <c r="T27" s="64">
        <v>22</v>
      </c>
      <c r="U27" s="61" t="s">
        <v>139</v>
      </c>
      <c r="V27" s="64" t="s">
        <v>14</v>
      </c>
      <c r="W27" s="64">
        <v>22</v>
      </c>
      <c r="X27" s="62" t="s">
        <v>44</v>
      </c>
      <c r="Y27" s="64" t="s">
        <v>117</v>
      </c>
    </row>
    <row r="28" spans="2:25" s="35" customFormat="1" ht="15.75" customHeight="1">
      <c r="B28" s="33"/>
      <c r="C28" s="45"/>
      <c r="D28" s="45"/>
      <c r="E28" s="46"/>
      <c r="F28" s="46">
        <f>IF(E25&gt;0,ABS(E27-E25),0)</f>
        <v>0</v>
      </c>
      <c r="G28" s="46"/>
      <c r="H28" s="46">
        <f>IF(G25&gt;0,ABS(G27-G25),0)</f>
        <v>0</v>
      </c>
      <c r="I28" s="46"/>
      <c r="J28" s="46">
        <f>IF(I25&gt;0,ABS(I27-I25),0)</f>
        <v>0</v>
      </c>
      <c r="K28" s="46"/>
      <c r="L28" s="46">
        <f>IF(K25&gt;0,ABS(K27-K25),0)</f>
        <v>0</v>
      </c>
      <c r="M28" s="46"/>
      <c r="N28" s="46">
        <f>IF(M25&gt;0,ABS(M27-M25),0)</f>
        <v>0</v>
      </c>
      <c r="O28" s="45"/>
      <c r="P28" s="47"/>
      <c r="Q28" s="45"/>
      <c r="T28" s="64">
        <v>23</v>
      </c>
      <c r="U28" s="61" t="s">
        <v>100</v>
      </c>
      <c r="V28" s="64" t="s">
        <v>101</v>
      </c>
      <c r="W28" s="64">
        <v>23</v>
      </c>
      <c r="X28" s="62" t="s">
        <v>73</v>
      </c>
      <c r="Y28" s="64" t="s">
        <v>118</v>
      </c>
    </row>
    <row r="29" spans="2:25" ht="14.25">
      <c r="B29" s="31" t="s">
        <v>52</v>
      </c>
      <c r="C29" s="41"/>
      <c r="D29" s="40"/>
      <c r="E29" s="34"/>
      <c r="F29" s="34">
        <f>IF(E27&gt;0,F28,0)</f>
        <v>0</v>
      </c>
      <c r="G29" s="34"/>
      <c r="H29" s="34">
        <f>IF(G27&gt;0,H28,0)</f>
        <v>0</v>
      </c>
      <c r="I29" s="34"/>
      <c r="J29" s="34">
        <f>IF(I27&gt;0,J28,0)</f>
        <v>0</v>
      </c>
      <c r="K29" s="34"/>
      <c r="L29" s="34">
        <f>IF(K27&gt;0,L28,0)</f>
        <v>0</v>
      </c>
      <c r="M29" s="34"/>
      <c r="N29" s="34">
        <f>IF(M27&gt;0,N28,0)</f>
        <v>0</v>
      </c>
      <c r="O29" s="45"/>
      <c r="P29" s="34">
        <f>IF(O27&gt;0,P28,0)</f>
        <v>0</v>
      </c>
      <c r="Q29" s="40"/>
      <c r="T29" s="64">
        <v>24</v>
      </c>
      <c r="U29" s="61" t="s">
        <v>85</v>
      </c>
      <c r="V29" s="64" t="s">
        <v>71</v>
      </c>
      <c r="W29" s="64">
        <v>24</v>
      </c>
      <c r="X29" s="62" t="s">
        <v>150</v>
      </c>
      <c r="Y29" s="64" t="s">
        <v>151</v>
      </c>
    </row>
    <row r="30" spans="2:25" ht="17.25" customHeight="1">
      <c r="B30" s="31"/>
      <c r="C30" s="41"/>
      <c r="D30" s="40"/>
      <c r="E30" s="40"/>
      <c r="F30" s="42"/>
      <c r="G30" s="40"/>
      <c r="H30" s="40"/>
      <c r="I30" s="40"/>
      <c r="J30" s="40"/>
      <c r="K30" s="40"/>
      <c r="L30" s="40"/>
      <c r="M30" s="40"/>
      <c r="N30" s="40"/>
      <c r="O30" s="40"/>
      <c r="P30" s="40"/>
      <c r="T30" s="64">
        <v>25</v>
      </c>
      <c r="U30" s="61" t="s">
        <v>98</v>
      </c>
      <c r="V30" s="64" t="s">
        <v>43</v>
      </c>
      <c r="W30" s="64">
        <v>25</v>
      </c>
      <c r="X30" s="62" t="s">
        <v>147</v>
      </c>
      <c r="Y30" s="64" t="s">
        <v>148</v>
      </c>
    </row>
    <row r="31" spans="2:25" ht="17.25" customHeight="1">
      <c r="B31" s="31"/>
      <c r="C31" s="41"/>
      <c r="D31" s="40"/>
      <c r="E31" s="40"/>
      <c r="F31" s="42"/>
      <c r="G31" s="40"/>
      <c r="H31" s="40"/>
      <c r="I31" s="40"/>
      <c r="J31" s="40"/>
      <c r="K31" s="40"/>
      <c r="L31" s="40"/>
      <c r="M31" s="40"/>
      <c r="N31" s="40"/>
      <c r="O31" s="40"/>
      <c r="P31" s="40"/>
      <c r="T31" s="64">
        <v>26</v>
      </c>
      <c r="U31" s="61" t="s">
        <v>45</v>
      </c>
      <c r="V31" s="64" t="s">
        <v>46</v>
      </c>
      <c r="W31" s="64">
        <v>26</v>
      </c>
      <c r="X31" s="62" t="s">
        <v>139</v>
      </c>
      <c r="Y31" s="64" t="s">
        <v>149</v>
      </c>
    </row>
    <row r="32" spans="2:25" ht="17.25" customHeight="1">
      <c r="B32" s="31"/>
      <c r="C32" s="41" t="s">
        <v>53</v>
      </c>
      <c r="D32" s="40"/>
      <c r="E32" s="40"/>
      <c r="F32" s="39">
        <f>IF(E27&gt;0,100000+CEILING(F29/30,1)*40000,0)</f>
        <v>0</v>
      </c>
      <c r="G32" s="39"/>
      <c r="H32" s="39">
        <f aca="true" t="shared" si="2" ref="H32:P32">IF(G27&gt;0,100000+CEILING(H29/30,1)*40000,0)</f>
        <v>0</v>
      </c>
      <c r="I32" s="39"/>
      <c r="J32" s="39">
        <f t="shared" si="2"/>
        <v>0</v>
      </c>
      <c r="K32" s="39"/>
      <c r="L32" s="39">
        <f t="shared" si="2"/>
        <v>0</v>
      </c>
      <c r="M32" s="39"/>
      <c r="N32" s="39">
        <f t="shared" si="2"/>
        <v>0</v>
      </c>
      <c r="P32" s="39">
        <f t="shared" si="2"/>
        <v>0</v>
      </c>
      <c r="Q32" s="39"/>
      <c r="T32" s="64">
        <v>27</v>
      </c>
      <c r="U32" s="61" t="s">
        <v>48</v>
      </c>
      <c r="V32" s="64" t="s">
        <v>49</v>
      </c>
      <c r="W32" s="64">
        <v>27</v>
      </c>
      <c r="X32" s="62" t="s">
        <v>74</v>
      </c>
      <c r="Y32" s="64" t="s">
        <v>119</v>
      </c>
    </row>
    <row r="33" spans="2:25" ht="14.25">
      <c r="B33" s="31"/>
      <c r="C33" s="41"/>
      <c r="D33" s="40"/>
      <c r="E33" s="40"/>
      <c r="F33" s="42"/>
      <c r="G33" s="40"/>
      <c r="H33" s="40"/>
      <c r="I33" s="40"/>
      <c r="J33" s="40"/>
      <c r="K33" s="40"/>
      <c r="L33" s="40"/>
      <c r="M33" s="40"/>
      <c r="N33" s="40"/>
      <c r="O33" s="40"/>
      <c r="T33" s="64">
        <v>28</v>
      </c>
      <c r="U33" s="61" t="s">
        <v>38</v>
      </c>
      <c r="V33" s="64" t="s">
        <v>50</v>
      </c>
      <c r="W33" s="64">
        <v>28</v>
      </c>
      <c r="X33" s="62" t="s">
        <v>40</v>
      </c>
      <c r="Y33" s="64" t="s">
        <v>40</v>
      </c>
    </row>
    <row r="34" spans="2:26" ht="14.25">
      <c r="B34" s="31"/>
      <c r="C34" s="41"/>
      <c r="D34" s="40"/>
      <c r="E34" s="40"/>
      <c r="F34" s="42"/>
      <c r="G34" s="40"/>
      <c r="H34" s="40"/>
      <c r="I34" s="40"/>
      <c r="J34" s="40"/>
      <c r="K34" s="40"/>
      <c r="L34" s="40"/>
      <c r="M34" s="40"/>
      <c r="N34" s="40"/>
      <c r="O34" s="40"/>
      <c r="T34" s="64">
        <v>29</v>
      </c>
      <c r="U34" s="61" t="s">
        <v>99</v>
      </c>
      <c r="V34" s="64" t="s">
        <v>51</v>
      </c>
      <c r="W34" s="64">
        <v>29</v>
      </c>
      <c r="X34" s="62" t="s">
        <v>41</v>
      </c>
      <c r="Y34" s="64" t="s">
        <v>41</v>
      </c>
      <c r="Z34" s="43"/>
    </row>
    <row r="35" spans="2:25" ht="18">
      <c r="B35" s="48" t="s">
        <v>63</v>
      </c>
      <c r="C35" s="7"/>
      <c r="D35" s="43"/>
      <c r="E35" s="43"/>
      <c r="F35" s="43"/>
      <c r="H35" s="49"/>
      <c r="I35" s="49"/>
      <c r="J35" s="49"/>
      <c r="K35" s="75" t="s">
        <v>54</v>
      </c>
      <c r="L35" s="75"/>
      <c r="M35" s="75"/>
      <c r="O35" s="50" t="s">
        <v>55</v>
      </c>
      <c r="P35" s="79">
        <f>G18+F32+H32+J32+L32+N32+P32</f>
        <v>0</v>
      </c>
      <c r="Q35" s="79"/>
      <c r="T35" s="64">
        <v>30</v>
      </c>
      <c r="U35" s="61" t="s">
        <v>86</v>
      </c>
      <c r="V35" s="64" t="s">
        <v>15</v>
      </c>
      <c r="W35" s="64">
        <v>30</v>
      </c>
      <c r="X35" s="62" t="s">
        <v>75</v>
      </c>
      <c r="Y35" s="64" t="s">
        <v>76</v>
      </c>
    </row>
    <row r="36" spans="2:25" ht="16.5" customHeight="1">
      <c r="B36" s="7"/>
      <c r="C36" s="7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T36" s="64">
        <v>31</v>
      </c>
      <c r="U36" s="61" t="s">
        <v>87</v>
      </c>
      <c r="V36" s="64" t="s">
        <v>70</v>
      </c>
      <c r="W36" s="64">
        <v>31</v>
      </c>
      <c r="X36" s="62" t="s">
        <v>77</v>
      </c>
      <c r="Y36" s="64" t="s">
        <v>78</v>
      </c>
    </row>
    <row r="37" spans="2:25" ht="16.5" customHeight="1">
      <c r="B37" s="7"/>
      <c r="C37" s="7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T37" s="64">
        <v>32</v>
      </c>
      <c r="U37" s="61" t="s">
        <v>152</v>
      </c>
      <c r="V37" s="64" t="s">
        <v>72</v>
      </c>
      <c r="W37" s="67"/>
      <c r="X37" s="67"/>
      <c r="Y37" s="68"/>
    </row>
    <row r="38" spans="2:25" ht="15.75" customHeight="1">
      <c r="B38" s="51"/>
      <c r="C38" s="51"/>
      <c r="M38" s="51"/>
      <c r="T38" s="64">
        <v>33</v>
      </c>
      <c r="U38" s="61" t="s">
        <v>134</v>
      </c>
      <c r="V38" s="64" t="s">
        <v>135</v>
      </c>
      <c r="W38" s="67"/>
      <c r="X38" s="67"/>
      <c r="Y38" s="68"/>
    </row>
    <row r="39" spans="20:22" ht="14.25">
      <c r="T39" s="69">
        <v>34</v>
      </c>
      <c r="U39" s="70" t="s">
        <v>162</v>
      </c>
      <c r="V39" s="71" t="s">
        <v>163</v>
      </c>
    </row>
    <row r="40" spans="20:22" ht="14.25">
      <c r="T40" s="69">
        <v>35</v>
      </c>
      <c r="U40" s="70" t="s">
        <v>164</v>
      </c>
      <c r="V40" s="71" t="s">
        <v>165</v>
      </c>
    </row>
    <row r="41" spans="20:22" ht="14.25">
      <c r="T41" s="69">
        <v>36</v>
      </c>
      <c r="U41" s="70" t="s">
        <v>166</v>
      </c>
      <c r="V41" s="71" t="s">
        <v>167</v>
      </c>
    </row>
    <row r="42" spans="2:22" ht="14.25">
      <c r="B42" s="51"/>
      <c r="T42" s="69">
        <v>37</v>
      </c>
      <c r="U42" s="70" t="s">
        <v>168</v>
      </c>
      <c r="V42" s="71" t="s">
        <v>169</v>
      </c>
    </row>
    <row r="43" spans="2:22" ht="14.25">
      <c r="B43" s="51"/>
      <c r="C43" s="28"/>
      <c r="D43" s="51"/>
      <c r="F43" s="52"/>
      <c r="G43" s="52"/>
      <c r="H43" s="52"/>
      <c r="I43" s="52"/>
      <c r="J43" s="52"/>
      <c r="K43" s="52"/>
      <c r="O43" s="52"/>
      <c r="P43" s="52"/>
      <c r="T43" s="69">
        <v>38</v>
      </c>
      <c r="U43" s="70" t="s">
        <v>171</v>
      </c>
      <c r="V43" s="71" t="s">
        <v>172</v>
      </c>
    </row>
    <row r="44" spans="2:22" ht="14.25">
      <c r="B44" s="51"/>
      <c r="C44" s="28"/>
      <c r="D44" s="51"/>
      <c r="F44" s="52"/>
      <c r="G44" s="52"/>
      <c r="H44" s="52"/>
      <c r="I44" s="52"/>
      <c r="J44" s="52"/>
      <c r="K44" s="52"/>
      <c r="O44" s="52"/>
      <c r="P44" s="52"/>
      <c r="T44" s="69">
        <v>39</v>
      </c>
      <c r="U44" s="70" t="s">
        <v>173</v>
      </c>
      <c r="V44" s="71" t="s">
        <v>174</v>
      </c>
    </row>
    <row r="45" spans="2:22" ht="14.25">
      <c r="B45" s="51"/>
      <c r="C45" s="28" t="s">
        <v>56</v>
      </c>
      <c r="D45" s="51"/>
      <c r="F45" s="52" t="s">
        <v>57</v>
      </c>
      <c r="G45" s="52"/>
      <c r="H45" s="52"/>
      <c r="I45" s="52"/>
      <c r="J45" s="52" t="s">
        <v>58</v>
      </c>
      <c r="K45" s="52"/>
      <c r="O45" s="52" t="s">
        <v>59</v>
      </c>
      <c r="P45" s="52"/>
      <c r="T45" s="69">
        <v>40</v>
      </c>
      <c r="U45" s="70" t="s">
        <v>175</v>
      </c>
      <c r="V45" s="71" t="s">
        <v>176</v>
      </c>
    </row>
    <row r="46" spans="1:25" s="53" customFormat="1" ht="20.25" customHeight="1">
      <c r="A46" s="53" t="s">
        <v>128</v>
      </c>
      <c r="B46" s="53" t="s">
        <v>155</v>
      </c>
      <c r="C46" s="54"/>
      <c r="V46" s="55"/>
      <c r="Y46" s="55"/>
    </row>
    <row r="47" spans="2:25" s="53" customFormat="1" ht="20.25" customHeight="1">
      <c r="B47" s="53" t="s">
        <v>130</v>
      </c>
      <c r="C47" s="54"/>
      <c r="V47" s="55"/>
      <c r="Y47" s="55"/>
    </row>
    <row r="48" spans="2:18" ht="18"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</row>
    <row r="49" spans="2:18" ht="18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0" ht="14.25">
      <c r="R50" s="57"/>
    </row>
    <row r="51" ht="14.25">
      <c r="R51" s="57"/>
    </row>
    <row r="52" ht="14.25">
      <c r="B52" s="58" t="s">
        <v>60</v>
      </c>
    </row>
    <row r="53" ht="14.25">
      <c r="B53" s="58"/>
    </row>
  </sheetData>
  <sheetProtection password="EA21" sheet="1"/>
  <protectedRanges>
    <protectedRange sqref="D11:R12" name="Range1"/>
    <protectedRange sqref="D15:R15" name="Range2"/>
    <protectedRange sqref="C7:K7" name="Range4"/>
    <protectedRange sqref="Q7" name="Range5"/>
  </protectedRanges>
  <mergeCells count="30">
    <mergeCell ref="O23:P23"/>
    <mergeCell ref="I23:J23"/>
    <mergeCell ref="G9:Q9"/>
    <mergeCell ref="T4:Y4"/>
    <mergeCell ref="F1:P1"/>
    <mergeCell ref="E2:Q2"/>
    <mergeCell ref="F3:P3"/>
    <mergeCell ref="H4:N4"/>
    <mergeCell ref="H6:N6"/>
    <mergeCell ref="Q6:R6"/>
    <mergeCell ref="P35:Q35"/>
    <mergeCell ref="K27:L27"/>
    <mergeCell ref="M27:N27"/>
    <mergeCell ref="D7:P7"/>
    <mergeCell ref="Q7:R7"/>
    <mergeCell ref="E25:F25"/>
    <mergeCell ref="G25:H25"/>
    <mergeCell ref="I25:J25"/>
    <mergeCell ref="K25:L25"/>
    <mergeCell ref="G23:H23"/>
    <mergeCell ref="K23:L23"/>
    <mergeCell ref="M25:N25"/>
    <mergeCell ref="M23:N23"/>
    <mergeCell ref="E23:F23"/>
    <mergeCell ref="K35:M35"/>
    <mergeCell ref="O25:P25"/>
    <mergeCell ref="O27:P27"/>
    <mergeCell ref="E27:F27"/>
    <mergeCell ref="G27:H27"/>
    <mergeCell ref="I27:J27"/>
  </mergeCells>
  <printOptions horizontalCentered="1"/>
  <pageMargins left="0.393700787401575" right="0.2" top="0.25" bottom="0.25" header="0.118110236220472" footer="0.118110236220472"/>
  <pageSetup horizontalDpi="600" verticalDpi="600" orientation="landscape" paperSize="9" scale="67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UCET-32</cp:lastModifiedBy>
  <cp:lastPrinted>2018-11-15T10:31:35Z</cp:lastPrinted>
  <dcterms:created xsi:type="dcterms:W3CDTF">2014-12-01T09:42:08Z</dcterms:created>
  <dcterms:modified xsi:type="dcterms:W3CDTF">2020-12-23T07:48:41Z</dcterms:modified>
  <cp:category/>
  <cp:version/>
  <cp:contentType/>
  <cp:contentStatus/>
</cp:coreProperties>
</file>